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tudio LAVORI\2018_SEMINARI_GEOTECNICA\PRESENTAZIONI_GEOTECNICA_VARIE\PALI_new\FILES_Pali_verifiche_statiche_sismiche\Excel_Pali_verifiche_statiche_sismiche\"/>
    </mc:Choice>
  </mc:AlternateContent>
  <bookViews>
    <workbookView xWindow="0" yWindow="0" windowWidth="24000" windowHeight="11025"/>
  </bookViews>
  <sheets>
    <sheet name="input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5" i="1"/>
  <c r="F34" i="1"/>
  <c r="F33" i="1"/>
  <c r="W14" i="1" l="1"/>
  <c r="C13" i="1"/>
  <c r="C14" i="1"/>
  <c r="C15" i="1"/>
  <c r="C16" i="1"/>
  <c r="C17" i="1"/>
  <c r="I20" i="1"/>
  <c r="I21" i="1"/>
  <c r="I24" i="1"/>
</calcChain>
</file>

<file path=xl/sharedStrings.xml><?xml version="1.0" encoding="utf-8"?>
<sst xmlns="http://schemas.openxmlformats.org/spreadsheetml/2006/main" count="43" uniqueCount="39">
  <si>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  <scheme val="minor"/>
      </rPr>
      <t>' (°) =</t>
    </r>
  </si>
  <si>
    <r>
      <t>N</t>
    </r>
    <r>
      <rPr>
        <vertAlign val="subscript"/>
        <sz val="18"/>
        <color theme="1"/>
        <rFont val="Calibri"/>
        <family val="2"/>
        <scheme val="minor"/>
      </rPr>
      <t>q</t>
    </r>
    <r>
      <rPr>
        <sz val="18"/>
        <color theme="1"/>
        <rFont val="Calibri"/>
        <family val="2"/>
        <scheme val="minor"/>
      </rPr>
      <t xml:space="preserve"> =</t>
    </r>
  </si>
  <si>
    <t>Nq =</t>
  </si>
  <si>
    <t>DR (%) =</t>
  </si>
  <si>
    <t>p' (kPa) =</t>
  </si>
  <si>
    <t>Fleming et Al. (2009)</t>
  </si>
  <si>
    <t>densità relativa:</t>
  </si>
  <si>
    <t>fattore di capacità portante:</t>
  </si>
  <si>
    <t>angolo di resistenza al taglio:</t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</si>
  <si>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>'cv (°) =</t>
    </r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</si>
  <si>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>' (°) =</t>
    </r>
  </si>
  <si>
    <t>PROCEDIMENTO ITERATIVO</t>
  </si>
  <si>
    <r>
      <rPr>
        <sz val="18"/>
        <color theme="1"/>
        <rFont val="Symbol"/>
        <family val="1"/>
        <charset val="2"/>
      </rPr>
      <t>s</t>
    </r>
    <r>
      <rPr>
        <sz val="18"/>
        <color theme="1"/>
        <rFont val="Calibri"/>
        <family val="2"/>
      </rPr>
      <t>'vb (kPa) =</t>
    </r>
  </si>
  <si>
    <t>pressione geostatica efficace (base palo):</t>
  </si>
  <si>
    <t>PRESSIONE LIMITE ALLA BASE</t>
  </si>
  <si>
    <t>pressione limite alla base:</t>
  </si>
  <si>
    <t>N.B.: introdurre i dati esclusivamente nelle caselle in giallo</t>
  </si>
  <si>
    <t>1)</t>
  </si>
  <si>
    <t>2)</t>
  </si>
  <si>
    <t>3)</t>
  </si>
  <si>
    <t>4)</t>
  </si>
  <si>
    <t>sabbia fine uniforme</t>
  </si>
  <si>
    <t>sabbia media uniforme / sabbia fine ben graduata</t>
  </si>
  <si>
    <t>sabbia grossa uniforme / sabbia media ben graduata</t>
  </si>
  <si>
    <t>ghiaietto uniforme / sabbia e ghiaaia poco limosa</t>
  </si>
  <si>
    <t>valori di picco dell'angolo di resistenza al taglio</t>
  </si>
  <si>
    <t>PALI INFISSI a punta chiusa (TERRENI GRANULARI)</t>
  </si>
  <si>
    <t>angolo di resistenza al taglio di post-picco:</t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</si>
  <si>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 xml:space="preserve">'p (°) = </t>
    </r>
    <r>
      <rPr>
        <sz val="18"/>
        <color theme="1"/>
        <rFont val="Calibri"/>
        <family val="2"/>
        <scheme val="minor"/>
      </rPr>
      <t>28,0 + 0,140 DR% =</t>
    </r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</si>
  <si>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 xml:space="preserve">'p (°) = </t>
    </r>
    <r>
      <rPr>
        <sz val="18"/>
        <color theme="1"/>
        <rFont val="Calibri"/>
        <family val="2"/>
        <scheme val="minor"/>
      </rPr>
      <t>31,5 + 0,115 DR% =</t>
    </r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</si>
  <si>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>'p (°) = 34</t>
    </r>
    <r>
      <rPr>
        <sz val="18"/>
        <color theme="1"/>
        <rFont val="Calibri"/>
        <family val="2"/>
        <scheme val="minor"/>
      </rPr>
      <t>,5 + 0,100 DR% =</t>
    </r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</si>
  <si>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 xml:space="preserve">'p (°) = </t>
    </r>
    <r>
      <rPr>
        <sz val="18"/>
        <color theme="1"/>
        <rFont val="Calibri"/>
        <family val="2"/>
        <scheme val="minor"/>
      </rPr>
      <t>38,0 + 0,080 DR% =</t>
    </r>
  </si>
  <si>
    <r>
      <t xml:space="preserve">qb (MPa)  =  </t>
    </r>
    <r>
      <rPr>
        <sz val="18"/>
        <color theme="1"/>
        <rFont val="Symbol"/>
        <family val="1"/>
        <charset val="2"/>
      </rPr>
      <t>s</t>
    </r>
    <r>
      <rPr>
        <sz val="18"/>
        <color theme="1"/>
        <rFont val="Calibri"/>
        <family val="2"/>
      </rPr>
      <t xml:space="preserve">'vb </t>
    </r>
    <r>
      <rPr>
        <sz val="18"/>
        <color theme="1"/>
        <rFont val="Symbol"/>
        <family val="1"/>
        <charset val="2"/>
      </rPr>
      <t>×</t>
    </r>
    <r>
      <rPr>
        <sz val="18"/>
        <color theme="1"/>
        <rFont val="Calibri"/>
        <family val="2"/>
      </rPr>
      <t xml:space="preserve"> Nq  =</t>
    </r>
  </si>
  <si>
    <t>Berezantzev 1961</t>
  </si>
  <si>
    <t>pa = 100 kPa</t>
  </si>
  <si>
    <t>IR =</t>
  </si>
  <si>
    <r>
      <t xml:space="preserve">IR = (DR%/100) </t>
    </r>
    <r>
      <rPr>
        <sz val="18"/>
        <color theme="1"/>
        <rFont val="Symbol"/>
        <family val="1"/>
        <charset val="2"/>
      </rPr>
      <t>×</t>
    </r>
    <r>
      <rPr>
        <sz val="18"/>
        <color theme="1"/>
        <rFont val="Calibri"/>
        <family val="2"/>
      </rPr>
      <t xml:space="preserve"> [5,4 - ln(p'/pa)] -1  </t>
    </r>
    <r>
      <rPr>
        <sz val="18"/>
        <color theme="1"/>
        <rFont val="Symbol"/>
        <family val="1"/>
        <charset val="2"/>
      </rPr>
      <t>³</t>
    </r>
    <r>
      <rPr>
        <sz val="18"/>
        <color theme="1"/>
        <rFont val="Calibri"/>
        <family val="2"/>
      </rPr>
      <t xml:space="preserve">  0</t>
    </r>
  </si>
  <si>
    <r>
      <t xml:space="preserve">p' = </t>
    </r>
    <r>
      <rPr>
        <sz val="18"/>
        <color theme="1"/>
        <rFont val="Symbol"/>
        <family val="1"/>
        <charset val="2"/>
      </rPr>
      <t>s</t>
    </r>
    <r>
      <rPr>
        <sz val="18"/>
        <color theme="1"/>
        <rFont val="Calibri"/>
        <family val="2"/>
      </rPr>
      <t xml:space="preserve">'vb </t>
    </r>
    <r>
      <rPr>
        <sz val="18"/>
        <color theme="1"/>
        <rFont val="Symbol"/>
        <family val="1"/>
        <charset val="2"/>
      </rPr>
      <t>Ö</t>
    </r>
    <r>
      <rPr>
        <sz val="18"/>
        <color theme="1"/>
        <rFont val="Calibri"/>
        <family val="2"/>
      </rPr>
      <t>Nq</t>
    </r>
  </si>
  <si>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>'</t>
    </r>
    <r>
      <rPr>
        <sz val="18"/>
        <color theme="1"/>
        <rFont val="Calibri"/>
        <family val="2"/>
        <scheme val="minor"/>
      </rPr>
      <t xml:space="preserve"> = </t>
    </r>
    <r>
      <rPr>
        <sz val="18"/>
        <color theme="1"/>
        <rFont val="Symbol"/>
        <family val="1"/>
        <charset val="2"/>
      </rPr>
      <t>j</t>
    </r>
    <r>
      <rPr>
        <sz val="18"/>
        <color theme="1"/>
        <rFont val="Calibri"/>
        <family val="2"/>
      </rPr>
      <t xml:space="preserve">'cv + 3 </t>
    </r>
    <r>
      <rPr>
        <sz val="18"/>
        <color theme="1"/>
        <rFont val="Symbol"/>
        <family val="1"/>
        <charset val="2"/>
      </rPr>
      <t>×</t>
    </r>
    <r>
      <rPr>
        <sz val="18"/>
        <color theme="1"/>
        <rFont val="Calibri"/>
        <family val="2"/>
      </rPr>
      <t xml:space="preserve"> IR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</si>
</sst>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</font>
    <font>
      <sz val="24"/>
      <name val="Calibri"/>
      <family val="2"/>
      <scheme val="minor"/>
    </font>
    <font>
      <sz val="10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 applyAlignment="1">
      <alignment horizontal="right"/>
    </xf>
    <xf numFmtId="0" fontId="8" fillId="2" borderId="0" xfId="0" applyFont="1" applyFill="1"/>
    <xf numFmtId="0" fontId="9" fillId="2" borderId="0" xfId="0" applyFont="1" applyFill="1"/>
    <xf numFmtId="14" fontId="0" fillId="0" borderId="0" xfId="0" applyNumberFormat="1"/>
    <xf numFmtId="0" fontId="10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276226</xdr:colOff>
      <xdr:row>3</xdr:row>
      <xdr:rowOff>133350</xdr:rowOff>
    </xdr:from>
    <xdr:to>
      <xdr:col>20</xdr:col>
      <xdr:colOff>413347</xdr:colOff>
      <xdr:row>20</xdr:row>
      <xdr:rowOff>133350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1" y="1162050"/>
          <a:ext cx="5728296" cy="432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171450</xdr:colOff>
      <xdr:row>12</xdr:row>
      <xdr:rowOff>161925</xdr:rowOff>
    </xdr:from>
    <xdr:to>
      <xdr:col>3</xdr:col>
      <xdr:colOff>180975</xdr:colOff>
      <xdr:row>16</xdr:row>
      <xdr:rowOff>171450</xdr:rowOff>
    </xdr:to>
    <xdr:cxnSp macro="">
      <xdr:nvCxnSpPr>
        <xdr:cNvPr id="8" name="Connettore 2 7"/>
        <xdr:cNvCxnSpPr/>
      </xdr:nvCxnSpPr>
      <xdr:spPr>
        <a:xfrm>
          <a:off x="2162175" y="3324225"/>
          <a:ext cx="9525" cy="1228725"/>
        </a:xfrm>
        <a:prstGeom prst="straightConnector1">
          <a:avLst/>
        </a:prstGeom>
        <a:ln w="3492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276225</xdr:colOff>
      <xdr:row>29</xdr:row>
      <xdr:rowOff>161924</xdr:rowOff>
    </xdr:from>
    <xdr:to>
      <xdr:col>23</xdr:col>
      <xdr:colOff>371475</xdr:colOff>
      <xdr:row>52</xdr:row>
      <xdr:rowOff>142874</xdr:rowOff>
    </xdr:to>
    <xdr:pic>
      <xdr:nvPicPr>
        <xdr:cNvPr id="4" name="Immagine 3" descr="1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336" t="24037" r="6133" b="35121"/>
        <a:stretch>
          <a:fillRect/>
        </a:stretch>
      </xdr:blipFill>
      <xdr:spPr bwMode="auto">
        <a:xfrm>
          <a:off x="8953500" y="7143749"/>
          <a:ext cx="5581650" cy="48863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609600</xdr:colOff>
      <xdr:row>38</xdr:row>
      <xdr:rowOff>9524</xdr:rowOff>
    </xdr:from>
    <xdr:to>
      <xdr:col>8</xdr:col>
      <xdr:colOff>314325</xdr:colOff>
      <xdr:row>52</xdr:row>
      <xdr:rowOff>171450</xdr:rowOff>
    </xdr:to>
    <xdr:sp macro="" textlink="">
      <xdr:nvSpPr>
        <xdr:cNvPr id="6" name="Casella di testo 4211"/>
        <xdr:cNvSpPr txBox="1"/>
      </xdr:nvSpPr>
      <xdr:spPr bwMode="auto">
        <a:xfrm>
          <a:off x="1828800" y="9229724"/>
          <a:ext cx="3381375" cy="28289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SABBIA: GRADO DI ADDENSAMENTO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Prova SPT: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sciolta  (DR &lt; 35%)	   N &lt; 10	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media  (DR = 35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  <a:sym typeface="Symbol" panose="05050102010706020507" pitchFamily="18" charset="2"/>
            </a:rPr>
            <a:t>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65%)   N = 10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  <a:sym typeface="Symbol" panose="05050102010706020507" pitchFamily="18" charset="2"/>
            </a:rPr>
            <a:t>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30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densa   (DR &gt; 65%)	   N &gt; 30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prova CPT:   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sciolta  (DR &lt; 35%)	   q</a:t>
          </a:r>
          <a:r>
            <a:rPr lang="it-IT" sz="16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c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&lt; 5 MPa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media  (DR = 35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  <a:sym typeface="Symbol" panose="05050102010706020507" pitchFamily="18" charset="2"/>
            </a:rPr>
            <a:t>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65%)   q</a:t>
          </a:r>
          <a:r>
            <a:rPr lang="it-IT" sz="16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c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= 5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  <a:sym typeface="Symbol" panose="05050102010706020507" pitchFamily="18" charset="2"/>
            </a:rPr>
            <a:t>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15 MPa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densa   (DR &gt; 65%)	   q</a:t>
          </a:r>
          <a:r>
            <a:rPr lang="it-IT" sz="16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c</a:t>
          </a:r>
          <a:r>
            <a:rPr lang="it-IT" sz="16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&gt; 15 MPa</a:t>
          </a:r>
          <a:endParaRPr lang="it-I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it-IT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workbookViewId="0">
      <selection activeCell="I7" sqref="I7"/>
    </sheetView>
  </sheetViews>
  <sheetFormatPr defaultRowHeight="15" x14ac:dyDescent="0.25"/>
  <cols>
    <col min="2" max="2" width="11.28515625" customWidth="1"/>
    <col min="3" max="3" width="9.42578125" customWidth="1"/>
    <col min="5" max="5" width="9.140625" customWidth="1"/>
    <col min="9" max="9" width="9.42578125" customWidth="1"/>
    <col min="13" max="13" width="10.7109375" customWidth="1"/>
  </cols>
  <sheetData>
    <row r="1" spans="1:24" ht="31.5" x14ac:dyDescent="0.5">
      <c r="A1" s="4" t="s">
        <v>14</v>
      </c>
      <c r="M1" s="8" t="s">
        <v>16</v>
      </c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spans="1:24" ht="26.25" x14ac:dyDescent="0.4">
      <c r="A2" s="4" t="s">
        <v>26</v>
      </c>
      <c r="M2" s="10">
        <v>45703</v>
      </c>
    </row>
    <row r="3" spans="1:24" ht="23.25" x14ac:dyDescent="0.35">
      <c r="A3" s="6" t="s">
        <v>5</v>
      </c>
    </row>
    <row r="7" spans="1:24" ht="23.25" x14ac:dyDescent="0.35">
      <c r="A7" s="5" t="s">
        <v>27</v>
      </c>
      <c r="H7" s="7" t="s">
        <v>9</v>
      </c>
      <c r="I7" s="2">
        <v>30</v>
      </c>
    </row>
    <row r="8" spans="1:24" ht="23.25" x14ac:dyDescent="0.35">
      <c r="A8" s="5" t="s">
        <v>13</v>
      </c>
      <c r="H8" s="7" t="s">
        <v>12</v>
      </c>
      <c r="I8" s="2">
        <v>100</v>
      </c>
    </row>
    <row r="9" spans="1:24" ht="23.25" x14ac:dyDescent="0.35">
      <c r="A9" s="5" t="s">
        <v>6</v>
      </c>
      <c r="H9" s="1" t="s">
        <v>3</v>
      </c>
      <c r="I9" s="2">
        <v>75</v>
      </c>
    </row>
    <row r="12" spans="1:24" ht="23.25" x14ac:dyDescent="0.35">
      <c r="E12" s="13" t="s">
        <v>11</v>
      </c>
      <c r="F12" s="6"/>
    </row>
    <row r="13" spans="1:24" ht="23.25" x14ac:dyDescent="0.35">
      <c r="B13" s="1" t="s">
        <v>2</v>
      </c>
      <c r="C13" s="2">
        <f ca="1">C17</f>
        <v>64.062332664822705</v>
      </c>
      <c r="E13" s="6" t="s">
        <v>33</v>
      </c>
      <c r="F13" s="5"/>
      <c r="V13" s="1" t="s">
        <v>0</v>
      </c>
      <c r="W13" s="2">
        <v>34.47016137312405</v>
      </c>
    </row>
    <row r="14" spans="1:24" ht="26.25" x14ac:dyDescent="0.45">
      <c r="B14" s="1" t="s">
        <v>4</v>
      </c>
      <c r="C14" s="3">
        <f ca="1">I8*(C13)^0.5</f>
        <v>800.38948434385804</v>
      </c>
      <c r="E14" s="6" t="s">
        <v>37</v>
      </c>
      <c r="F14" s="5"/>
      <c r="I14" s="6" t="s">
        <v>34</v>
      </c>
      <c r="V14" s="1" t="s">
        <v>1</v>
      </c>
      <c r="W14" s="3">
        <f>EXP(0.002739*W13^2-0.022491*W13+1.680667)</f>
        <v>64.062332665361481</v>
      </c>
    </row>
    <row r="15" spans="1:24" ht="23.25" x14ac:dyDescent="0.35">
      <c r="B15" s="1" t="s">
        <v>35</v>
      </c>
      <c r="C15" s="3">
        <f ca="1">MAX(0,(I9/100)*(5.4-LN(C14/100))-1)</f>
        <v>1.4900537910244958</v>
      </c>
      <c r="E15" s="6" t="s">
        <v>36</v>
      </c>
      <c r="F15" s="5"/>
    </row>
    <row r="16" spans="1:24" ht="23.25" x14ac:dyDescent="0.35">
      <c r="B16" s="7" t="s">
        <v>10</v>
      </c>
      <c r="C16" s="3">
        <f ca="1">I7+3*C15</f>
        <v>34.470161373073488</v>
      </c>
      <c r="E16" s="6" t="s">
        <v>38</v>
      </c>
    </row>
    <row r="17" spans="1:9" ht="23.25" x14ac:dyDescent="0.35">
      <c r="B17" s="1" t="s">
        <v>2</v>
      </c>
      <c r="C17" s="3">
        <f ca="1">EXP(0.002739*C16^2-0.022491*C16+1.680667)</f>
        <v>64.062332664822705</v>
      </c>
    </row>
    <row r="20" spans="1:9" ht="23.25" x14ac:dyDescent="0.35">
      <c r="A20" s="5" t="s">
        <v>8</v>
      </c>
      <c r="H20" s="7" t="s">
        <v>10</v>
      </c>
      <c r="I20" s="3">
        <f ca="1">C16</f>
        <v>34.470161373073488</v>
      </c>
    </row>
    <row r="21" spans="1:9" ht="23.25" x14ac:dyDescent="0.35">
      <c r="A21" s="5" t="s">
        <v>7</v>
      </c>
      <c r="H21" s="1" t="s">
        <v>2</v>
      </c>
      <c r="I21" s="3">
        <f ca="1">C17</f>
        <v>64.062332664822705</v>
      </c>
    </row>
    <row r="24" spans="1:9" ht="23.25" x14ac:dyDescent="0.35">
      <c r="A24" s="5" t="s">
        <v>15</v>
      </c>
      <c r="H24" s="1" t="s">
        <v>32</v>
      </c>
      <c r="I24" s="3">
        <f ca="1">I21*I8/1000</f>
        <v>6.4062332664822703</v>
      </c>
    </row>
    <row r="29" spans="1:9" ht="23.25" x14ac:dyDescent="0.35">
      <c r="C29" s="12" t="s">
        <v>3</v>
      </c>
      <c r="D29" s="2">
        <v>75</v>
      </c>
    </row>
    <row r="31" spans="1:9" ht="23.25" x14ac:dyDescent="0.35">
      <c r="B31" s="6" t="s">
        <v>25</v>
      </c>
      <c r="C31" s="6"/>
    </row>
    <row r="33" spans="1:8" ht="23.25" x14ac:dyDescent="0.35">
      <c r="A33" s="3" t="s">
        <v>17</v>
      </c>
      <c r="B33" s="6" t="s">
        <v>28</v>
      </c>
      <c r="D33" s="6"/>
      <c r="E33" s="6"/>
      <c r="F33" s="3">
        <f>28+0.14*$D$29</f>
        <v>38.5</v>
      </c>
      <c r="H33" s="11" t="s">
        <v>21</v>
      </c>
    </row>
    <row r="34" spans="1:8" ht="23.25" x14ac:dyDescent="0.35">
      <c r="A34" s="3" t="s">
        <v>18</v>
      </c>
      <c r="B34" s="6" t="s">
        <v>29</v>
      </c>
      <c r="F34" s="3">
        <f>31.5+0.115*$D$29</f>
        <v>40.125</v>
      </c>
      <c r="H34" s="11" t="s">
        <v>22</v>
      </c>
    </row>
    <row r="35" spans="1:8" ht="23.25" x14ac:dyDescent="0.35">
      <c r="A35" s="3" t="s">
        <v>19</v>
      </c>
      <c r="B35" s="6" t="s">
        <v>30</v>
      </c>
      <c r="F35" s="3">
        <f>34.5+0.1*$D$29</f>
        <v>42</v>
      </c>
      <c r="H35" s="11" t="s">
        <v>23</v>
      </c>
    </row>
    <row r="36" spans="1:8" ht="23.25" x14ac:dyDescent="0.35">
      <c r="A36" s="3" t="s">
        <v>20</v>
      </c>
      <c r="B36" s="6" t="s">
        <v>31</v>
      </c>
      <c r="F36" s="3">
        <f>38+0.08*$D$29</f>
        <v>44</v>
      </c>
      <c r="H36" s="11" t="s">
        <v>24</v>
      </c>
    </row>
  </sheetData>
  <dataValidations count="1">
    <dataValidation operator="greaterThan" allowBlank="1" showInputMessage="1" showErrorMessage="1" sqref="W13 C13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input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 Zoppellaro</dc:creator>
  <cp:lastModifiedBy>-- Zoppellaro</cp:lastModifiedBy>
  <dcterms:created xsi:type="dcterms:W3CDTF">2023-05-06T08:36:14Z</dcterms:created>
  <dcterms:modified xsi:type="dcterms:W3CDTF">2025-02-15T15:56:51Z</dcterms:modified>
</cp:coreProperties>
</file>