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Studio LAVORI\2018_SEMINARI_GEOTECNICA\PRESENTAZIONI_GEOTECNICA_VARIE\PALI_new\FILES_Pali_verifiche_statiche_sismiche\Excel_Pali_verifiche_statiche_sismiche\"/>
    </mc:Choice>
  </mc:AlternateContent>
  <bookViews>
    <workbookView xWindow="-120" yWindow="-120" windowWidth="20730" windowHeight="11160"/>
  </bookViews>
  <sheets>
    <sheet name="input" sheetId="2" r:id="rId1"/>
    <sheet name="Foglio3" sheetId="3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7" i="2" l="1"/>
  <c r="C45" i="2" s="1"/>
  <c r="E36" i="2"/>
  <c r="E35" i="2"/>
  <c r="B35" i="2"/>
  <c r="B34" i="2"/>
  <c r="B38" i="2" s="1"/>
  <c r="E34" i="2" l="1"/>
  <c r="E38" i="2"/>
  <c r="E39" i="2" s="1"/>
  <c r="E41" i="2" s="1"/>
  <c r="C44" i="2"/>
  <c r="H34" i="2" l="1"/>
  <c r="H36" i="2" s="1"/>
  <c r="H17" i="2" s="1"/>
  <c r="H38" i="2" l="1"/>
  <c r="H19" i="2" s="1"/>
</calcChain>
</file>

<file path=xl/sharedStrings.xml><?xml version="1.0" encoding="utf-8"?>
<sst xmlns="http://schemas.openxmlformats.org/spreadsheetml/2006/main" count="40" uniqueCount="38">
  <si>
    <t>d (m) =</t>
  </si>
  <si>
    <t>L (m) =</t>
  </si>
  <si>
    <t>modulo di Young del palo:</t>
  </si>
  <si>
    <t>L/d =</t>
  </si>
  <si>
    <t>carico agente sul palo:</t>
  </si>
  <si>
    <t>diametro del palo (lungo il fusto):</t>
  </si>
  <si>
    <t>diametro alla base del palo:</t>
  </si>
  <si>
    <r>
      <t>d</t>
    </r>
    <r>
      <rPr>
        <vertAlign val="subscript"/>
        <sz val="12"/>
        <rFont val="Arial"/>
        <family val="2"/>
      </rPr>
      <t>b</t>
    </r>
    <r>
      <rPr>
        <sz val="12"/>
        <rFont val="Arial"/>
      </rPr>
      <t xml:space="preserve"> (m) =</t>
    </r>
  </si>
  <si>
    <t>lunghezza del palo:</t>
  </si>
  <si>
    <r>
      <t>E</t>
    </r>
    <r>
      <rPr>
        <vertAlign val="subscript"/>
        <sz val="12"/>
        <rFont val="Arial"/>
        <family val="2"/>
      </rPr>
      <t>p</t>
    </r>
    <r>
      <rPr>
        <sz val="12"/>
        <rFont val="Arial"/>
      </rPr>
      <t xml:space="preserve"> (MPa) =</t>
    </r>
  </si>
  <si>
    <t>coefficiente di Poisson del terreno:</t>
  </si>
  <si>
    <t>ν =</t>
  </si>
  <si>
    <t>modulo di taglio - media lungo il fusto:</t>
  </si>
  <si>
    <r>
      <t>G</t>
    </r>
    <r>
      <rPr>
        <vertAlign val="subscript"/>
        <sz val="12"/>
        <rFont val="Arial"/>
        <family val="2"/>
      </rPr>
      <t>m</t>
    </r>
    <r>
      <rPr>
        <sz val="12"/>
        <rFont val="Arial"/>
      </rPr>
      <t xml:space="preserve"> (MPa) =</t>
    </r>
  </si>
  <si>
    <r>
      <t>G</t>
    </r>
    <r>
      <rPr>
        <vertAlign val="subscript"/>
        <sz val="12"/>
        <rFont val="Arial"/>
        <family val="2"/>
      </rPr>
      <t>L</t>
    </r>
    <r>
      <rPr>
        <sz val="12"/>
        <rFont val="Arial"/>
      </rPr>
      <t xml:space="preserve"> (MPa) =</t>
    </r>
  </si>
  <si>
    <r>
      <t>G</t>
    </r>
    <r>
      <rPr>
        <vertAlign val="subscript"/>
        <sz val="12"/>
        <rFont val="Arial"/>
        <family val="2"/>
      </rPr>
      <t>b</t>
    </r>
    <r>
      <rPr>
        <sz val="12"/>
        <rFont val="Arial"/>
      </rPr>
      <t xml:space="preserve"> (MPa) =</t>
    </r>
  </si>
  <si>
    <t>cedimento testa palo:</t>
  </si>
  <si>
    <t>w (mm) =</t>
  </si>
  <si>
    <t>P/w (kN/mm) =</t>
  </si>
  <si>
    <t>modulo di taglio - base resistente sottostante:</t>
  </si>
  <si>
    <t>modulo di taglio - in fondo al palo (z = L):</t>
  </si>
  <si>
    <t>rigidezza palo singolo:</t>
  </si>
  <si>
    <r>
      <t>d</t>
    </r>
    <r>
      <rPr>
        <vertAlign val="subscript"/>
        <sz val="10"/>
        <rFont val="Arial"/>
        <family val="2"/>
      </rPr>
      <t>b</t>
    </r>
    <r>
      <rPr>
        <sz val="10"/>
        <rFont val="Arial"/>
      </rPr>
      <t xml:space="preserve"> (m) =</t>
    </r>
  </si>
  <si>
    <r>
      <t>η = d</t>
    </r>
    <r>
      <rPr>
        <vertAlign val="subscript"/>
        <sz val="10"/>
        <rFont val="Arial"/>
        <family val="2"/>
      </rPr>
      <t>b</t>
    </r>
    <r>
      <rPr>
        <sz val="10"/>
        <rFont val="Arial"/>
        <family val="2"/>
      </rPr>
      <t>/d =</t>
    </r>
  </si>
  <si>
    <r>
      <t>ξ = G</t>
    </r>
    <r>
      <rPr>
        <vertAlign val="subscript"/>
        <sz val="10"/>
        <rFont val="Arial"/>
        <family val="2"/>
      </rPr>
      <t>L</t>
    </r>
    <r>
      <rPr>
        <sz val="10"/>
        <rFont val="Arial"/>
        <family val="2"/>
      </rPr>
      <t>/G</t>
    </r>
    <r>
      <rPr>
        <vertAlign val="subscript"/>
        <sz val="10"/>
        <rFont val="Arial"/>
        <family val="2"/>
      </rPr>
      <t>b</t>
    </r>
    <r>
      <rPr>
        <sz val="10"/>
        <rFont val="Arial"/>
        <family val="2"/>
      </rPr>
      <t xml:space="preserve"> =</t>
    </r>
  </si>
  <si>
    <r>
      <t>ρ = G</t>
    </r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/G</t>
    </r>
    <r>
      <rPr>
        <vertAlign val="subscript"/>
        <sz val="10"/>
        <rFont val="Arial"/>
        <family val="2"/>
      </rPr>
      <t>L</t>
    </r>
    <r>
      <rPr>
        <sz val="10"/>
        <rFont val="Arial"/>
        <family val="2"/>
      </rPr>
      <t xml:space="preserve"> =</t>
    </r>
  </si>
  <si>
    <r>
      <t>λ = E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>/G</t>
    </r>
    <r>
      <rPr>
        <vertAlign val="subscript"/>
        <sz val="10"/>
        <rFont val="Arial"/>
        <family val="2"/>
      </rPr>
      <t>L</t>
    </r>
    <r>
      <rPr>
        <sz val="10"/>
        <rFont val="Arial"/>
        <family val="2"/>
      </rPr>
      <t xml:space="preserve"> =</t>
    </r>
  </si>
  <si>
    <r>
      <t>ζ = ln(2r</t>
    </r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/d) =</t>
    </r>
  </si>
  <si>
    <t>tanh(μ L) (L/d) /(μ L) =</t>
  </si>
  <si>
    <r>
      <t>P/(w d G</t>
    </r>
    <r>
      <rPr>
        <vertAlign val="subscript"/>
        <sz val="10"/>
        <rFont val="Arial"/>
        <family val="2"/>
      </rPr>
      <t>L</t>
    </r>
    <r>
      <rPr>
        <sz val="10"/>
        <rFont val="Arial"/>
      </rPr>
      <t>) =</t>
    </r>
  </si>
  <si>
    <r>
      <t>μ L = 2</t>
    </r>
    <r>
      <rPr>
        <sz val="10"/>
        <rFont val="Symbol"/>
        <family val="1"/>
        <charset val="2"/>
      </rPr>
      <t>Ö</t>
    </r>
    <r>
      <rPr>
        <sz val="10"/>
        <rFont val="Arial"/>
        <family val="2"/>
      </rPr>
      <t>[2/(</t>
    </r>
    <r>
      <rPr>
        <sz val="12"/>
        <rFont val="Symbol"/>
        <family val="1"/>
        <charset val="2"/>
      </rPr>
      <t>z l</t>
    </r>
    <r>
      <rPr>
        <sz val="10"/>
        <rFont val="Arial"/>
        <family val="2"/>
      </rPr>
      <t>)] (L/d) =</t>
    </r>
  </si>
  <si>
    <r>
      <t>1,5 (E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>/G</t>
    </r>
    <r>
      <rPr>
        <vertAlign val="subscript"/>
        <sz val="10"/>
        <rFont val="Arial"/>
        <family val="2"/>
      </rPr>
      <t>L</t>
    </r>
    <r>
      <rPr>
        <sz val="10"/>
        <rFont val="Arial"/>
        <family val="2"/>
      </rPr>
      <t>)</t>
    </r>
    <r>
      <rPr>
        <vertAlign val="superscript"/>
        <sz val="10"/>
        <rFont val="Arial"/>
        <family val="2"/>
      </rPr>
      <t>0,5</t>
    </r>
    <r>
      <rPr>
        <sz val="10"/>
        <rFont val="Arial"/>
        <family val="2"/>
      </rPr>
      <t xml:space="preserve"> =</t>
    </r>
  </si>
  <si>
    <r>
      <t>0,25 (E</t>
    </r>
    <r>
      <rPr>
        <vertAlign val="subscript"/>
        <sz val="10"/>
        <rFont val="Arial"/>
        <family val="2"/>
      </rPr>
      <t>p</t>
    </r>
    <r>
      <rPr>
        <sz val="10"/>
        <rFont val="Arial"/>
        <family val="2"/>
      </rPr>
      <t>/G</t>
    </r>
    <r>
      <rPr>
        <vertAlign val="subscript"/>
        <sz val="10"/>
        <rFont val="Arial"/>
        <family val="2"/>
      </rPr>
      <t>L</t>
    </r>
    <r>
      <rPr>
        <sz val="10"/>
        <rFont val="Arial"/>
        <family val="2"/>
      </rPr>
      <t>)</t>
    </r>
    <r>
      <rPr>
        <vertAlign val="superscript"/>
        <sz val="10"/>
        <rFont val="Arial"/>
        <family val="2"/>
      </rPr>
      <t>0,5</t>
    </r>
    <r>
      <rPr>
        <sz val="10"/>
        <rFont val="Arial"/>
        <family val="2"/>
      </rPr>
      <t xml:space="preserve"> =</t>
    </r>
  </si>
  <si>
    <t>(Fleming et Al. 2009)</t>
  </si>
  <si>
    <r>
      <t>K</t>
    </r>
    <r>
      <rPr>
        <vertAlign val="subscript"/>
        <sz val="12"/>
        <rFont val="Arial"/>
        <family val="2"/>
      </rPr>
      <t>1</t>
    </r>
    <r>
      <rPr>
        <sz val="12"/>
        <rFont val="Arial"/>
      </rPr>
      <t xml:space="preserve"> = P</t>
    </r>
    <r>
      <rPr>
        <vertAlign val="subscript"/>
        <sz val="12"/>
        <rFont val="Arial"/>
        <family val="2"/>
      </rPr>
      <t xml:space="preserve">1 </t>
    </r>
    <r>
      <rPr>
        <sz val="12"/>
        <rFont val="Arial"/>
      </rPr>
      <t>/ w</t>
    </r>
    <r>
      <rPr>
        <vertAlign val="subscript"/>
        <sz val="12"/>
        <rFont val="Arial"/>
        <family val="2"/>
      </rPr>
      <t>1</t>
    </r>
    <r>
      <rPr>
        <sz val="12"/>
        <rFont val="Arial"/>
      </rPr>
      <t xml:space="preserve">  (kN/mm) = (MN/m) =</t>
    </r>
  </si>
  <si>
    <t>N.B.: introdurre i dati esclusivamente nelle caselle in giallo</t>
  </si>
  <si>
    <r>
      <t>P</t>
    </r>
    <r>
      <rPr>
        <vertAlign val="subscript"/>
        <sz val="12"/>
        <rFont val="Arial"/>
        <family val="2"/>
      </rPr>
      <t xml:space="preserve">1 </t>
    </r>
    <r>
      <rPr>
        <sz val="12"/>
        <rFont val="Arial"/>
      </rPr>
      <t>(kN) =</t>
    </r>
  </si>
  <si>
    <t>CEDIMENTO PALO ISOLATO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</si>
</sst>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8"/>
      <name val="Arial"/>
    </font>
    <font>
      <sz val="10"/>
      <name val="Arial"/>
      <family val="2"/>
    </font>
    <font>
      <sz val="14"/>
      <name val="Arial"/>
    </font>
    <font>
      <sz val="12"/>
      <name val="Arial"/>
    </font>
    <font>
      <b/>
      <sz val="12"/>
      <name val="Arial"/>
      <family val="2"/>
    </font>
    <font>
      <vertAlign val="subscript"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vertAlign val="subscript"/>
      <sz val="10"/>
      <name val="Arial"/>
      <family val="2"/>
    </font>
    <font>
      <sz val="10"/>
      <name val="Symbol"/>
      <family val="1"/>
      <charset val="2"/>
    </font>
    <font>
      <sz val="12"/>
      <name val="Symbol"/>
      <family val="1"/>
      <charset val="2"/>
    </font>
    <font>
      <vertAlign val="superscript"/>
      <sz val="10"/>
      <name val="Arial"/>
      <family val="2"/>
    </font>
    <font>
      <sz val="18"/>
      <name val="Arial"/>
      <family val="2"/>
    </font>
    <font>
      <sz val="24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/>
    <xf numFmtId="0" fontId="0" fillId="2" borderId="0" xfId="0" applyFill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8" fillId="0" borderId="0" xfId="0" applyFont="1"/>
    <xf numFmtId="0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5" fillId="3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center"/>
    </xf>
    <xf numFmtId="0" fontId="13" fillId="0" borderId="0" xfId="0" applyFont="1"/>
    <xf numFmtId="0" fontId="14" fillId="3" borderId="0" xfId="0" applyFont="1" applyFill="1"/>
    <xf numFmtId="0" fontId="15" fillId="3" borderId="0" xfId="0" applyFont="1" applyFill="1"/>
    <xf numFmtId="14" fontId="16" fillId="0" borderId="0" xfId="0" applyNumberFormat="1" applyFont="1" applyFill="1" applyAlignment="1">
      <alignment horizontal="center"/>
    </xf>
    <xf numFmtId="0" fontId="15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jpe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228600</xdr:colOff>
      <xdr:row>22</xdr:row>
      <xdr:rowOff>123825</xdr:rowOff>
    </xdr:from>
    <xdr:to>
      <xdr:col>17</xdr:col>
      <xdr:colOff>323850</xdr:colOff>
      <xdr:row>33</xdr:row>
      <xdr:rowOff>15240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4125" y="4772025"/>
          <a:ext cx="4572000" cy="167259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142875</xdr:colOff>
      <xdr:row>2</xdr:row>
      <xdr:rowOff>66675</xdr:rowOff>
    </xdr:from>
    <xdr:to>
      <xdr:col>21</xdr:col>
      <xdr:colOff>114300</xdr:colOff>
      <xdr:row>21</xdr:row>
      <xdr:rowOff>47625</xdr:rowOff>
    </xdr:to>
    <xdr:pic>
      <xdr:nvPicPr>
        <xdr:cNvPr id="38" name="Immagine 37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2625" y="695325"/>
          <a:ext cx="7372350" cy="38385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438150</xdr:colOff>
      <xdr:row>34</xdr:row>
      <xdr:rowOff>85725</xdr:rowOff>
    </xdr:from>
    <xdr:to>
      <xdr:col>20</xdr:col>
      <xdr:colOff>142875</xdr:colOff>
      <xdr:row>39</xdr:row>
      <xdr:rowOff>83820</xdr:rowOff>
    </xdr:to>
    <xdr:pic>
      <xdr:nvPicPr>
        <xdr:cNvPr id="40" name="Immagine 39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3675" y="6715125"/>
          <a:ext cx="6010275" cy="9982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9525</xdr:colOff>
      <xdr:row>39</xdr:row>
      <xdr:rowOff>30480</xdr:rowOff>
    </xdr:from>
    <xdr:to>
      <xdr:col>19</xdr:col>
      <xdr:colOff>447675</xdr:colOff>
      <xdr:row>44</xdr:row>
      <xdr:rowOff>194310</xdr:rowOff>
    </xdr:to>
    <xdr:pic>
      <xdr:nvPicPr>
        <xdr:cNvPr id="41" name="Immagine 4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29275" y="7660005"/>
          <a:ext cx="6619875" cy="10115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571500</xdr:colOff>
      <xdr:row>46</xdr:row>
      <xdr:rowOff>129540</xdr:rowOff>
    </xdr:from>
    <xdr:to>
      <xdr:col>18</xdr:col>
      <xdr:colOff>365760</xdr:colOff>
      <xdr:row>52</xdr:row>
      <xdr:rowOff>152400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3220" y="9014460"/>
          <a:ext cx="4907280" cy="1028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tabSelected="1" workbookViewId="0">
      <selection activeCell="H5" sqref="H5"/>
    </sheetView>
  </sheetViews>
  <sheetFormatPr defaultRowHeight="12.75" x14ac:dyDescent="0.2"/>
  <cols>
    <col min="8" max="8" width="11.140625" bestFit="1" customWidth="1"/>
    <col min="10" max="10" width="7.28515625" customWidth="1"/>
    <col min="11" max="11" width="12.28515625" customWidth="1"/>
  </cols>
  <sheetData>
    <row r="1" spans="1:22" ht="31.5" x14ac:dyDescent="0.5">
      <c r="A1" s="19" t="s">
        <v>37</v>
      </c>
      <c r="I1" s="5"/>
      <c r="K1" s="20" t="s">
        <v>35</v>
      </c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spans="1:22" ht="18" x14ac:dyDescent="0.25">
      <c r="A2" s="13" t="s">
        <v>33</v>
      </c>
      <c r="I2" s="5"/>
      <c r="K2" s="22">
        <v>45061</v>
      </c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</row>
    <row r="3" spans="1:22" x14ac:dyDescent="0.2">
      <c r="I3" s="5"/>
    </row>
    <row r="4" spans="1:22" x14ac:dyDescent="0.2">
      <c r="I4" s="5"/>
    </row>
    <row r="5" spans="1:22" ht="19.5" x14ac:dyDescent="0.35">
      <c r="A5" t="s">
        <v>4</v>
      </c>
      <c r="G5" s="9" t="s">
        <v>36</v>
      </c>
      <c r="H5" s="16">
        <v>1200</v>
      </c>
      <c r="I5" s="5"/>
      <c r="K5" s="6"/>
      <c r="L5" s="6"/>
      <c r="M5" s="7"/>
      <c r="N5" s="8"/>
    </row>
    <row r="6" spans="1:22" x14ac:dyDescent="0.2">
      <c r="I6" s="5"/>
    </row>
    <row r="7" spans="1:22" ht="15.75" x14ac:dyDescent="0.25">
      <c r="A7" t="s">
        <v>5</v>
      </c>
      <c r="G7" s="7" t="s">
        <v>0</v>
      </c>
      <c r="H7" s="16">
        <v>0.8</v>
      </c>
      <c r="I7" s="5"/>
      <c r="K7" s="6"/>
      <c r="L7" s="6"/>
      <c r="M7" s="7"/>
      <c r="N7" s="8"/>
    </row>
    <row r="8" spans="1:22" ht="19.5" x14ac:dyDescent="0.35">
      <c r="A8" t="s">
        <v>6</v>
      </c>
      <c r="G8" s="7" t="s">
        <v>7</v>
      </c>
      <c r="H8" s="16">
        <v>0.8</v>
      </c>
      <c r="I8" s="5"/>
      <c r="K8" s="6"/>
      <c r="L8" s="6"/>
      <c r="M8" s="7"/>
      <c r="N8" s="8"/>
    </row>
    <row r="9" spans="1:22" ht="15.75" x14ac:dyDescent="0.25">
      <c r="A9" t="s">
        <v>8</v>
      </c>
      <c r="G9" s="7" t="s">
        <v>1</v>
      </c>
      <c r="H9" s="16">
        <v>30</v>
      </c>
      <c r="I9" s="5"/>
    </row>
    <row r="10" spans="1:22" ht="19.5" x14ac:dyDescent="0.35">
      <c r="A10" t="s">
        <v>2</v>
      </c>
      <c r="G10" s="7" t="s">
        <v>9</v>
      </c>
      <c r="H10" s="17">
        <v>25000</v>
      </c>
      <c r="I10" s="5"/>
    </row>
    <row r="11" spans="1:22" x14ac:dyDescent="0.2">
      <c r="I11" s="5"/>
    </row>
    <row r="12" spans="1:22" ht="15.75" x14ac:dyDescent="0.25">
      <c r="A12" t="s">
        <v>10</v>
      </c>
      <c r="G12" s="9" t="s">
        <v>11</v>
      </c>
      <c r="H12" s="16">
        <v>0.3</v>
      </c>
      <c r="I12" s="5"/>
    </row>
    <row r="13" spans="1:22" ht="19.5" x14ac:dyDescent="0.35">
      <c r="A13" t="s">
        <v>12</v>
      </c>
      <c r="G13" s="7" t="s">
        <v>13</v>
      </c>
      <c r="H13" s="16">
        <v>50</v>
      </c>
      <c r="I13" s="5"/>
    </row>
    <row r="14" spans="1:22" ht="19.5" x14ac:dyDescent="0.35">
      <c r="A14" t="s">
        <v>20</v>
      </c>
      <c r="G14" s="7" t="s">
        <v>14</v>
      </c>
      <c r="H14" s="16">
        <v>50</v>
      </c>
      <c r="I14" s="5"/>
    </row>
    <row r="15" spans="1:22" ht="19.5" x14ac:dyDescent="0.35">
      <c r="A15" t="s">
        <v>19</v>
      </c>
      <c r="G15" s="7" t="s">
        <v>15</v>
      </c>
      <c r="H15" s="16">
        <v>50</v>
      </c>
      <c r="I15" s="5"/>
    </row>
    <row r="16" spans="1:22" ht="15.75" customHeight="1" x14ac:dyDescent="0.2">
      <c r="I16" s="5"/>
    </row>
    <row r="17" spans="1:9" ht="16.5" customHeight="1" x14ac:dyDescent="0.35">
      <c r="A17" t="s">
        <v>21</v>
      </c>
      <c r="G17" s="9" t="s">
        <v>34</v>
      </c>
      <c r="H17" s="15">
        <f>H36</f>
        <v>880.90875000718916</v>
      </c>
      <c r="I17" s="5"/>
    </row>
    <row r="18" spans="1:9" x14ac:dyDescent="0.2">
      <c r="I18" s="5"/>
    </row>
    <row r="19" spans="1:9" ht="18" x14ac:dyDescent="0.25">
      <c r="A19" s="4" t="s">
        <v>16</v>
      </c>
      <c r="G19" s="10" t="s">
        <v>17</v>
      </c>
      <c r="H19" s="18">
        <f>H38</f>
        <v>1.3622296293347145</v>
      </c>
      <c r="I19" s="5"/>
    </row>
    <row r="20" spans="1:9" x14ac:dyDescent="0.2">
      <c r="I20" s="5"/>
    </row>
    <row r="21" spans="1:9" x14ac:dyDescent="0.2">
      <c r="A21" s="5"/>
      <c r="B21" s="5"/>
      <c r="C21" s="5"/>
      <c r="D21" s="5"/>
      <c r="E21" s="5"/>
      <c r="F21" s="5"/>
      <c r="G21" s="5"/>
      <c r="H21" s="5"/>
      <c r="I21" s="5"/>
    </row>
    <row r="22" spans="1:9" x14ac:dyDescent="0.2">
      <c r="A22" s="5"/>
      <c r="B22" s="5"/>
      <c r="C22" s="5"/>
      <c r="D22" s="5"/>
      <c r="E22" s="5"/>
      <c r="F22" s="5"/>
      <c r="G22" s="5"/>
      <c r="H22" s="5"/>
      <c r="I22" s="5"/>
    </row>
    <row r="23" spans="1:9" x14ac:dyDescent="0.2">
      <c r="A23" s="5"/>
      <c r="B23" s="5"/>
      <c r="C23" s="5"/>
      <c r="D23" s="5"/>
      <c r="E23" s="5"/>
      <c r="F23" s="5"/>
      <c r="G23" s="5"/>
      <c r="H23" s="5"/>
      <c r="I23" s="5"/>
    </row>
    <row r="28" spans="1:9" x14ac:dyDescent="0.2">
      <c r="A28" s="1"/>
      <c r="B28" s="3"/>
      <c r="C28" s="11"/>
      <c r="D28" s="12"/>
      <c r="F28" s="1"/>
    </row>
    <row r="29" spans="1:9" x14ac:dyDescent="0.2">
      <c r="A29" s="1"/>
      <c r="B29" s="3"/>
      <c r="C29" s="11"/>
      <c r="D29" s="12"/>
    </row>
    <row r="30" spans="1:9" x14ac:dyDescent="0.2">
      <c r="C30" s="11"/>
      <c r="D30" s="12"/>
      <c r="F30" s="1"/>
    </row>
    <row r="31" spans="1:9" x14ac:dyDescent="0.2">
      <c r="C31" s="11"/>
      <c r="D31" s="12"/>
    </row>
    <row r="32" spans="1:9" x14ac:dyDescent="0.2">
      <c r="A32" s="1"/>
      <c r="B32" s="3"/>
      <c r="C32" s="11"/>
      <c r="D32" s="12"/>
      <c r="F32" s="1"/>
      <c r="G32" s="14"/>
    </row>
    <row r="33" spans="1:8" x14ac:dyDescent="0.2">
      <c r="C33" s="11"/>
      <c r="D33" s="12"/>
    </row>
    <row r="34" spans="1:8" ht="15.75" x14ac:dyDescent="0.3">
      <c r="A34" s="2" t="s">
        <v>0</v>
      </c>
      <c r="B34" s="3">
        <f>H7</f>
        <v>0.8</v>
      </c>
      <c r="D34" s="11" t="s">
        <v>23</v>
      </c>
      <c r="E34" s="12">
        <f>B35/B34</f>
        <v>1</v>
      </c>
      <c r="G34" s="2" t="s">
        <v>29</v>
      </c>
      <c r="H34" s="3">
        <f>(2*E34/((1-H12)*E35)+(2*PI()*E36/E38)*E41)  /  (1+8*E34*E41/(PI()*E37*(1-H12)*E35))</f>
        <v>22.022718750179727</v>
      </c>
    </row>
    <row r="35" spans="1:8" ht="15.75" x14ac:dyDescent="0.3">
      <c r="A35" s="2" t="s">
        <v>22</v>
      </c>
      <c r="B35" s="3">
        <f>H8</f>
        <v>0.8</v>
      </c>
      <c r="D35" s="11" t="s">
        <v>24</v>
      </c>
      <c r="E35" s="12">
        <f>H14/H15</f>
        <v>1</v>
      </c>
      <c r="H35" s="3"/>
    </row>
    <row r="36" spans="1:8" ht="15.75" x14ac:dyDescent="0.3">
      <c r="D36" s="11" t="s">
        <v>25</v>
      </c>
      <c r="E36" s="12">
        <f>H13/H14</f>
        <v>1</v>
      </c>
      <c r="G36" s="1" t="s">
        <v>18</v>
      </c>
      <c r="H36" s="3">
        <f>H34*B34*H14</f>
        <v>880.90875000718916</v>
      </c>
    </row>
    <row r="37" spans="1:8" ht="15.75" x14ac:dyDescent="0.3">
      <c r="D37" s="11" t="s">
        <v>26</v>
      </c>
      <c r="E37" s="12">
        <f>H10/H14</f>
        <v>500</v>
      </c>
      <c r="H37" s="3"/>
    </row>
    <row r="38" spans="1:8" ht="15.75" x14ac:dyDescent="0.3">
      <c r="A38" s="1" t="s">
        <v>3</v>
      </c>
      <c r="B38" s="3">
        <f>H9/B34</f>
        <v>37.5</v>
      </c>
      <c r="D38" s="11" t="s">
        <v>27</v>
      </c>
      <c r="E38" s="12">
        <f>LN((0.25+(2.5*E36*(1-H12)-0.25)*E35)*2*H9/B34)</f>
        <v>4.8771039014717328</v>
      </c>
      <c r="G38" s="1" t="s">
        <v>17</v>
      </c>
      <c r="H38" s="14">
        <f>IF(H5="","-",H5/H36)</f>
        <v>1.3622296293347145</v>
      </c>
    </row>
    <row r="39" spans="1:8" ht="15.75" x14ac:dyDescent="0.25">
      <c r="D39" s="11" t="s">
        <v>30</v>
      </c>
      <c r="E39" s="12">
        <f>2*(2/(E38*E37))^0.5*B38</f>
        <v>2.147881192072338</v>
      </c>
    </row>
    <row r="40" spans="1:8" x14ac:dyDescent="0.2">
      <c r="E40" s="3"/>
    </row>
    <row r="41" spans="1:8" x14ac:dyDescent="0.2">
      <c r="A41" s="1"/>
      <c r="D41" s="11" t="s">
        <v>28</v>
      </c>
      <c r="E41" s="3">
        <f>TANH(E39)*B38/E39</f>
        <v>16.989661691028985</v>
      </c>
    </row>
    <row r="42" spans="1:8" x14ac:dyDescent="0.2">
      <c r="C42" s="11"/>
      <c r="D42" s="12"/>
    </row>
    <row r="43" spans="1:8" x14ac:dyDescent="0.2">
      <c r="A43" s="1"/>
      <c r="B43" s="3"/>
      <c r="C43" s="11"/>
      <c r="D43" s="12"/>
      <c r="F43" s="1"/>
      <c r="G43" s="14"/>
    </row>
    <row r="44" spans="1:8" ht="15.75" x14ac:dyDescent="0.3">
      <c r="B44" s="11" t="s">
        <v>32</v>
      </c>
      <c r="C44" s="11">
        <f>0.25*(E37)^0.5</f>
        <v>5.5901699437494745</v>
      </c>
      <c r="D44" s="12"/>
    </row>
    <row r="45" spans="1:8" ht="15.75" x14ac:dyDescent="0.3">
      <c r="B45" s="11" t="s">
        <v>31</v>
      </c>
      <c r="C45">
        <f>1.5*(E37)^0.5</f>
        <v>33.541019662496851</v>
      </c>
      <c r="D45" s="3"/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input</vt:lpstr>
      <vt:lpstr>Foglio3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-- Zoppellaro</dc:creator>
  <cp:lastModifiedBy>-- Zoppellaro</cp:lastModifiedBy>
  <cp:lastPrinted>2016-06-26T08:36:31Z</cp:lastPrinted>
  <dcterms:created xsi:type="dcterms:W3CDTF">2013-01-05T14:40:43Z</dcterms:created>
  <dcterms:modified xsi:type="dcterms:W3CDTF">2025-02-15T10:12:36Z</dcterms:modified>
</cp:coreProperties>
</file>